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50" authorId="0">
      <text>
        <r>
          <rPr>
            <b/>
            <sz val="8"/>
            <rFont val="Tahoma"/>
            <family val="2"/>
          </rPr>
          <t>это справочник</t>
        </r>
      </text>
    </comment>
  </commentList>
</comments>
</file>

<file path=xl/sharedStrings.xml><?xml version="1.0" encoding="utf-8"?>
<sst xmlns="http://schemas.openxmlformats.org/spreadsheetml/2006/main" count="265" uniqueCount="172">
  <si>
    <t>Утверждаю</t>
  </si>
  <si>
    <t>__________________________________</t>
  </si>
  <si>
    <t>Директор</t>
  </si>
  <si>
    <t>______________________________</t>
  </si>
  <si>
    <t>О.И.Акперова</t>
  </si>
  <si>
    <t>11.01.2012г</t>
  </si>
  <si>
    <t>План финансово-хозяйственной деятельности</t>
  </si>
  <si>
    <t>на 2012год и плановый период 2013, 2014 годов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</si>
  <si>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</si>
  <si>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</si>
  <si>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</si>
  <si>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</si>
  <si>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</si>
  <si>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</si>
  <si>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муниципального учреждения</t>
  </si>
  <si>
    <t>муниципальное бюджетное общеобразовательное учреждение Большекирсановская средняя общеобразовательная школа</t>
  </si>
  <si>
    <t>Единица измерения: руб. (с точностью до второго десятичного знака после запятой)</t>
  </si>
  <si>
    <t>Наименование органа, осуществляющего</t>
  </si>
  <si>
    <t>функции и полномочия учредителя</t>
  </si>
  <si>
    <t>Отдел образования Администрации Матвеево-Курганского района</t>
  </si>
  <si>
    <t>Адрес фактического местонахождения</t>
  </si>
  <si>
    <t>муниципальнного учреждения</t>
  </si>
  <si>
    <t>Россия,Ростовская область,Матвеево-Курганский район,</t>
  </si>
  <si>
    <t>х.Большая Кирсановка,ул.Советская 64а</t>
  </si>
  <si>
    <t>I. Сведения о деятельности муниципального учреждения (подразделения)</t>
  </si>
  <si>
    <t>1.1. Цели деятельности учреждения в соответствии с  федеральными законами, иными нормативными актами и уставом учреждения:</t>
  </si>
  <si>
    <t xml:space="preserve">формирование общей культуры личности обучающихся на основе усвоения обязательного минимума содержания общеобразовательных программ;
создание оптимальных условий для доступности качественного образования, развития личности обучающихся в соответствии с их образовательными потребностями и возможностями, их успешной социализации; 
</t>
  </si>
  <si>
    <t>1.2. Виды деятельности учреждения, относящиеся к его основным видам деятельности в соответствии с уставом учреждения:</t>
  </si>
  <si>
    <t xml:space="preserve">реализация программ начального общего, основного общего и среднего (полного) общего образования; 
разработка учебных планов, программ;
разработка и издание учебных пособий, научной, методической, справочной литературы, фото и видео материалов;
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</si>
  <si>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</si>
  <si>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 xml:space="preserve">II. Показатели финансового состояния муниципального учреждения 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</si>
  <si>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</si>
  <si>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</si>
  <si>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</si>
  <si>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</si>
  <si>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</si>
  <si>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</si>
  <si>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</si>
  <si>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</si>
  <si>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</si>
  <si>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</si>
  <si>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</si>
  <si>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</si>
  <si>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</si>
  <si>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</si>
  <si>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</si>
  <si>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бюджета района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</si>
  <si>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</si>
  <si>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</si>
  <si>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</si>
  <si>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</si>
  <si>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</si>
  <si>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</si>
  <si>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</si>
  <si>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</si>
  <si>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</si>
  <si>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</si>
  <si>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</si>
  <si>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</si>
  <si>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</si>
  <si>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</si>
  <si>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</si>
  <si>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</si>
  <si>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</si>
  <si>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</si>
  <si>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</si>
  <si>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</si>
  <si>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</si>
  <si>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2.4. Дебиторская задолженность по доходам, полученных от платной и иной приносящей доход деятельности, всего:</t>
  </si>
  <si>
    <t>2.4.1. доходы  полученные  от   приносящей доход деятельности (родительская плата)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</si>
  <si>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</si>
  <si>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</si>
  <si>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областного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</si>
  <si>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</si>
  <si>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</si>
  <si>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</si>
  <si>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</si>
  <si>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</si>
  <si>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</si>
  <si>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</si>
  <si>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</si>
  <si>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</si>
  <si>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</si>
  <si>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</si>
  <si>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</si>
  <si>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</si>
  <si>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 за счет средств бюджета района 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</si>
  <si>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</si>
  <si>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</si>
  <si>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</si>
  <si>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</si>
  <si>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</si>
  <si>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</si>
  <si>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</si>
  <si>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</si>
  <si>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</si>
  <si>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</si>
  <si>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</si>
  <si>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</si>
  <si>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</si>
  <si>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</si>
  <si>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</si>
  <si>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</si>
  <si>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</si>
  <si>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</si>
  <si>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</si>
  <si>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</si>
  <si>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</si>
  <si>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</si>
  <si>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</si>
  <si>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</si>
  <si>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</si>
  <si>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</si>
  <si>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</si>
  <si>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 xml:space="preserve">III. Показатели по поступлениям и выплатам муниципального учреждения </t>
  </si>
  <si>
    <t>Аналитический код расходов</t>
  </si>
  <si>
    <t>Всего</t>
  </si>
  <si>
    <t>Очередной финансовый год</t>
  </si>
  <si>
    <t>Первый год планового периода</t>
  </si>
  <si>
    <t>Второй год планового периода</t>
  </si>
  <si>
    <t>2012 год</t>
  </si>
  <si>
    <t>2013 год</t>
  </si>
  <si>
    <t>2014 год</t>
  </si>
  <si>
    <t>операции по лицевым счетам, открытым в органах Федерального казначейства</t>
  </si>
  <si>
    <t>3.1. Планируемый остаток средств на начало планируемого года</t>
  </si>
  <si>
    <t>х</t>
  </si>
  <si>
    <t>3.2. Поступления, всего:</t>
  </si>
  <si>
    <t>3.2.1. Субсидии на выполнение муниципального задания</t>
  </si>
  <si>
    <t>3.2.2. Субсидии на иные цели</t>
  </si>
  <si>
    <t>…</t>
  </si>
  <si>
    <t>3.2.3. 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 и относится к основным видам деятельности учреждения, всего</t>
  </si>
  <si>
    <t>Услуга № 1</t>
  </si>
  <si>
    <t>Услуга № 2</t>
  </si>
  <si>
    <t>3.2.4. Поступления от иной приносящей доход деятельности, всего:</t>
  </si>
  <si>
    <t>3.3. Планируемый остаток средств на конец планируемого года</t>
  </si>
  <si>
    <t>3.4. Выплаты, всего:</t>
  </si>
  <si>
    <t>3.4.1.    За счет субсидии на финансовое обеспечение выполнения муниципального задания на оказание муниципальных услуг:</t>
  </si>
  <si>
    <t>а). Расчетно-нормативные затраты: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</si>
  <si>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</si>
  <si>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</si>
  <si>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</si>
  <si>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</si>
  <si>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</si>
  <si>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</si>
  <si>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</si>
  <si>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</si>
  <si>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</si>
  <si>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</si>
  <si>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</t>
  </si>
  <si>
    <t>пособия по социальной помощи населению</t>
  </si>
  <si>
    <t>прочие расходы</t>
  </si>
  <si>
    <t>поступление нефинансовых активов</t>
  </si>
  <si>
    <t xml:space="preserve">Проведение аккредитации,штрафные санкции </t>
  </si>
  <si>
    <t xml:space="preserve">увеличение стоимости основных средств </t>
  </si>
  <si>
    <t>увеличение стоимости материальных запасов</t>
  </si>
  <si>
    <t>б). Общехозяйственные затраты и затраты целевого назначения:</t>
  </si>
  <si>
    <t>коммунальные услуги</t>
  </si>
  <si>
    <t>текущий ремонт зданий, сооружений, оборудования и инвентаря</t>
  </si>
  <si>
    <t>земельный налог</t>
  </si>
  <si>
    <t>налог на имущество</t>
  </si>
  <si>
    <t xml:space="preserve">3.4.2. За счет субсидий на иные цели (реализация муниципальных долгосрочных целевых программ) </t>
  </si>
  <si>
    <t>3.4.3.    За счет иных источников</t>
  </si>
  <si>
    <t>3.4.4. СПРАВОЧНО:</t>
  </si>
  <si>
    <t>Объем публичных обязательств, всего</t>
  </si>
  <si>
    <t>3.4.5. Итог по выплатам:</t>
  </si>
  <si>
    <t>О И Акперова</t>
  </si>
  <si>
    <t>(подпись)</t>
  </si>
  <si>
    <t>(расшифровка подписи)</t>
  </si>
  <si>
    <t xml:space="preserve">Главный бухгалтер </t>
  </si>
  <si>
    <t>Г П Ставицкая</t>
  </si>
  <si>
    <t xml:space="preserve">Исполнитель </t>
  </si>
  <si>
    <t>тел.____________________________________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</si>
</sst>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justify" vertical="center" wrapText="1"/>
    </xf>
    <xf numFmtId="0" fontId="2" fillId="33" borderId="18" xfId="0" applyFont="1" applyFill="1" applyBorder="1" applyAlignment="1">
      <alignment horizontal="center" vertical="center" wrapText="1"/>
    </xf>
    <xf numFmtId="43" fontId="10" fillId="33" borderId="18" xfId="0" applyNumberFormat="1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justify" vertical="center" wrapText="1"/>
    </xf>
    <xf numFmtId="164" fontId="10" fillId="33" borderId="18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justify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164" fontId="12" fillId="33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Border="1" applyAlignment="1">
      <alignment/>
    </xf>
    <xf numFmtId="14" fontId="8" fillId="0" borderId="0" xfId="0" applyNumberFormat="1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8" fillId="33" borderId="18" xfId="0" applyFont="1" applyFill="1" applyBorder="1" applyAlignment="1">
      <alignment horizontal="justify" vertical="center" wrapText="1"/>
    </xf>
    <xf numFmtId="0" fontId="13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текст"/>
      <sheetName val="Лист12"/>
      <sheetName val="суб м б"/>
      <sheetName val="суб росп"/>
      <sheetName val="прот обл б"/>
      <sheetName val="прот м б"/>
      <sheetName val="инт обл"/>
      <sheetName val="инт м б"/>
      <sheetName val="290"/>
      <sheetName val="суб"/>
      <sheetName val="м б"/>
      <sheetName val="цифры"/>
      <sheetName val="Лист1"/>
      <sheetName val="ост фин"/>
      <sheetName val="уточн план"/>
      <sheetName val="изменение "/>
      <sheetName val="цели"/>
    </sheetNames>
    <sheetDataSet>
      <sheetData sheetId="5">
        <row r="22">
          <cell r="J22">
            <v>0</v>
          </cell>
          <cell r="K22">
            <v>0</v>
          </cell>
        </row>
      </sheetData>
      <sheetData sheetId="6">
        <row r="22">
          <cell r="J22">
            <v>0</v>
          </cell>
          <cell r="K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22">
      <selection activeCell="A46" sqref="A46:C46"/>
    </sheetView>
  </sheetViews>
  <sheetFormatPr defaultColWidth="9.140625" defaultRowHeight="15"/>
  <cols>
    <col min="1" max="1" width="49.00390625" style="0" customWidth="1"/>
    <col min="2" max="2" width="49.8515625" style="0" customWidth="1"/>
    <col min="3" max="3" width="18.7109375" style="0" customWidth="1"/>
  </cols>
  <sheetData>
    <row r="1" spans="1:3" ht="18.75">
      <c r="A1" s="1"/>
      <c r="B1" s="51" t="s">
        <v>0</v>
      </c>
      <c r="C1" s="51"/>
    </row>
    <row r="2" spans="1:3" ht="18.75">
      <c r="A2" s="1"/>
      <c r="B2" s="51"/>
      <c r="C2" s="51"/>
    </row>
    <row r="3" spans="1:3" ht="18.75">
      <c r="A3" s="1"/>
      <c r="B3" s="1"/>
      <c r="C3" s="1"/>
    </row>
    <row r="4" spans="1:3" ht="18.75">
      <c r="A4" s="2"/>
      <c r="B4" s="3"/>
      <c r="C4" s="4"/>
    </row>
    <row r="5" spans="1:3" ht="18.75">
      <c r="A5" s="2"/>
      <c r="B5" s="1"/>
      <c r="C5" s="4"/>
    </row>
    <row r="6" spans="1:3" ht="18.75">
      <c r="A6" s="2"/>
      <c r="B6" s="1"/>
      <c r="C6" s="4" t="s">
        <v>1</v>
      </c>
    </row>
    <row r="7" spans="1:3" ht="18.75">
      <c r="A7" s="2"/>
      <c r="B7" s="52" t="s">
        <v>2</v>
      </c>
      <c r="C7" s="52"/>
    </row>
    <row r="8" spans="1:3" ht="18.75">
      <c r="A8" s="2"/>
      <c r="B8" s="52"/>
      <c r="C8" s="52"/>
    </row>
    <row r="9" spans="1:3" ht="18.75">
      <c r="A9" s="2"/>
      <c r="B9" s="1"/>
      <c r="C9" s="4" t="s">
        <v>3</v>
      </c>
    </row>
    <row r="10" spans="1:3" ht="20.25">
      <c r="A10" s="5"/>
      <c r="B10" s="1" t="s">
        <v>4</v>
      </c>
      <c r="C10" s="6"/>
    </row>
    <row r="11" spans="1:3" ht="18.75">
      <c r="A11" s="2"/>
      <c r="B11" s="1"/>
      <c r="C11" s="4"/>
    </row>
    <row r="12" spans="1:3" ht="18.75">
      <c r="A12" s="2"/>
      <c r="B12" s="1" t="s">
        <v>5</v>
      </c>
      <c r="C12" s="4"/>
    </row>
    <row r="13" spans="1:3" ht="18.75">
      <c r="A13" s="7"/>
      <c r="B13" s="1"/>
      <c r="C13" s="1"/>
    </row>
    <row r="14" spans="1:3" ht="20.25">
      <c r="A14" s="53" t="s">
        <v>6</v>
      </c>
      <c r="B14" s="53"/>
      <c r="C14" s="53"/>
    </row>
    <row r="15" spans="1:3" ht="20.25">
      <c r="A15" s="54" t="s">
        <v>7</v>
      </c>
      <c r="B15" s="54"/>
      <c r="C15" s="54"/>
    </row>
    <row r="16" spans="1:3" ht="19.5" thickBot="1">
      <c r="A16" s="8"/>
      <c r="B16" s="1"/>
      <c r="C16" s="1"/>
    </row>
    <row r="17" spans="1:3" ht="19.5" thickBot="1">
      <c r="A17" s="9" t="s">
        <v>8</v>
      </c>
      <c r="B17" s="10"/>
      <c r="C17" s="1"/>
    </row>
    <row r="18" spans="1:3" ht="19.5" thickBot="1">
      <c r="A18" s="9" t="s">
        <v>9</v>
      </c>
      <c r="B18" s="11">
        <v>40919</v>
      </c>
      <c r="C18" s="1"/>
    </row>
    <row r="19" spans="1:3" ht="19.5" thickBot="1">
      <c r="A19" s="9"/>
      <c r="B19" s="12"/>
      <c r="C19" s="1"/>
    </row>
    <row r="20" spans="1:3" ht="19.5" thickBot="1">
      <c r="A20" s="9"/>
      <c r="B20" s="12"/>
      <c r="C20" s="1"/>
    </row>
    <row r="21" spans="1:3" ht="19.5" thickBot="1">
      <c r="A21" s="9" t="s">
        <v>10</v>
      </c>
      <c r="B21" s="12">
        <v>48242244</v>
      </c>
      <c r="C21" s="1"/>
    </row>
    <row r="22" spans="1:3" ht="19.5" thickBot="1">
      <c r="A22" s="9"/>
      <c r="B22" s="12"/>
      <c r="C22" s="1"/>
    </row>
    <row r="23" spans="1:3" ht="19.5" thickBot="1">
      <c r="A23" s="9"/>
      <c r="B23" s="12"/>
      <c r="C23" s="1"/>
    </row>
    <row r="24" spans="1:3" ht="19.5" thickBot="1">
      <c r="A24" s="9" t="s">
        <v>11</v>
      </c>
      <c r="B24" s="12">
        <v>6119007340</v>
      </c>
      <c r="C24" s="1"/>
    </row>
    <row r="25" spans="1:3" ht="19.5" thickBot="1">
      <c r="A25" s="9" t="s">
        <v>12</v>
      </c>
      <c r="B25" s="12">
        <v>611901001</v>
      </c>
      <c r="C25" s="1"/>
    </row>
    <row r="26" spans="1:3" ht="19.5" thickBot="1">
      <c r="A26" s="9" t="s">
        <v>13</v>
      </c>
      <c r="B26" s="12">
        <v>383</v>
      </c>
      <c r="C26" s="1"/>
    </row>
    <row r="27" spans="1:3" ht="18.75">
      <c r="A27" s="4"/>
      <c r="B27" s="1"/>
      <c r="C27" s="1"/>
    </row>
    <row r="28" spans="1:3" ht="18.75">
      <c r="A28" s="13"/>
      <c r="B28" s="1"/>
      <c r="C28" s="1"/>
    </row>
    <row r="29" spans="1:3" ht="37.5">
      <c r="A29" s="13" t="s">
        <v>14</v>
      </c>
      <c r="B29" s="1"/>
      <c r="C29" s="1"/>
    </row>
    <row r="30" spans="1:3" ht="15">
      <c r="A30" s="55" t="s">
        <v>15</v>
      </c>
      <c r="B30" s="56"/>
      <c r="C30" s="57"/>
    </row>
    <row r="31" spans="1:3" ht="15">
      <c r="A31" s="58"/>
      <c r="B31" s="59"/>
      <c r="C31" s="60"/>
    </row>
    <row r="32" spans="1:3" ht="15">
      <c r="A32" s="58"/>
      <c r="B32" s="59"/>
      <c r="C32" s="60"/>
    </row>
    <row r="33" spans="1:3" ht="15">
      <c r="A33" s="61"/>
      <c r="B33" s="62"/>
      <c r="C33" s="63"/>
    </row>
    <row r="34" spans="1:3" ht="18.75">
      <c r="A34" s="13"/>
      <c r="B34" s="1"/>
      <c r="C34" s="1"/>
    </row>
    <row r="35" spans="1:3" ht="18.75">
      <c r="A35" s="64" t="s">
        <v>16</v>
      </c>
      <c r="B35" s="64"/>
      <c r="C35" s="1"/>
    </row>
    <row r="36" spans="1:3" ht="18.75">
      <c r="A36" s="13"/>
      <c r="B36" s="1"/>
      <c r="C36" s="1"/>
    </row>
    <row r="37" spans="1:3" ht="37.5">
      <c r="A37" s="13" t="s">
        <v>17</v>
      </c>
      <c r="B37" s="1"/>
      <c r="C37" s="1"/>
    </row>
    <row r="38" spans="1:3" ht="18.75">
      <c r="A38" s="13" t="s">
        <v>18</v>
      </c>
      <c r="B38" s="1"/>
      <c r="C38" s="1"/>
    </row>
    <row r="39" spans="1:3" ht="18.75">
      <c r="A39" s="7" t="s">
        <v>19</v>
      </c>
      <c r="B39" s="1"/>
      <c r="C39" s="1"/>
    </row>
    <row r="40" spans="1:3" ht="20.25">
      <c r="A40" s="41"/>
      <c r="B40" s="41"/>
      <c r="C40" s="41"/>
    </row>
    <row r="41" spans="1:3" ht="18.75">
      <c r="A41" s="14"/>
      <c r="B41" s="1"/>
      <c r="C41" s="1"/>
    </row>
    <row r="42" spans="1:3" ht="18.75">
      <c r="A42" s="13" t="s">
        <v>20</v>
      </c>
      <c r="B42" s="1"/>
      <c r="C42" s="1"/>
    </row>
    <row r="43" spans="1:3" ht="18.75">
      <c r="A43" s="13" t="s">
        <v>21</v>
      </c>
      <c r="B43" s="1"/>
      <c r="C43" s="1"/>
    </row>
    <row r="44" spans="1:3" ht="18.75">
      <c r="A44" s="42" t="s">
        <v>22</v>
      </c>
      <c r="B44" s="43"/>
      <c r="C44" s="44"/>
    </row>
    <row r="45" spans="1:3" ht="18.75">
      <c r="A45" s="45" t="s">
        <v>23</v>
      </c>
      <c r="B45" s="46"/>
      <c r="C45" s="47"/>
    </row>
    <row r="46" spans="1:3" ht="18.75">
      <c r="A46" s="45"/>
      <c r="B46" s="46"/>
      <c r="C46" s="47"/>
    </row>
    <row r="47" spans="1:3" ht="18.75">
      <c r="A47" s="48"/>
      <c r="B47" s="49"/>
      <c r="C47" s="50"/>
    </row>
    <row r="48" spans="1:3" ht="18.75">
      <c r="A48" s="40"/>
      <c r="B48" s="40"/>
      <c r="C48" s="40"/>
    </row>
    <row r="49" spans="1:3" ht="18.75">
      <c r="A49" s="40"/>
      <c r="B49" s="40"/>
      <c r="C49" s="40"/>
    </row>
  </sheetData>
  <sheetProtection/>
  <mergeCells count="13">
    <mergeCell ref="A35:B35"/>
    <mergeCell ref="B1:C2"/>
    <mergeCell ref="B7:C8"/>
    <mergeCell ref="A14:C14"/>
    <mergeCell ref="A15:C15"/>
    <mergeCell ref="A30:C33"/>
    <mergeCell ref="A49:C49"/>
    <mergeCell ref="A40:C40"/>
    <mergeCell ref="A44:C44"/>
    <mergeCell ref="A45:C45"/>
    <mergeCell ref="A46:C46"/>
    <mergeCell ref="A47:C47"/>
    <mergeCell ref="A48:C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8"/>
  <sheetViews>
    <sheetView zoomScalePageLayoutView="0" workbookViewId="0" topLeftCell="A1">
      <selection activeCell="A1" sqref="A1:B108"/>
    </sheetView>
  </sheetViews>
  <sheetFormatPr defaultColWidth="9.140625" defaultRowHeight="15"/>
  <cols>
    <col min="1" max="1" width="77.8515625" style="0" customWidth="1"/>
    <col min="2" max="2" width="20.421875" style="0" customWidth="1"/>
  </cols>
  <sheetData>
    <row r="1" spans="1:2" ht="18.75">
      <c r="A1" s="7"/>
      <c r="B1" s="15"/>
    </row>
    <row r="2" spans="1:2" ht="20.25">
      <c r="A2" s="41" t="s">
        <v>24</v>
      </c>
      <c r="B2" s="41"/>
    </row>
    <row r="3" spans="1:2" ht="18.75">
      <c r="A3" s="13"/>
      <c r="B3" s="15"/>
    </row>
    <row r="4" spans="1:2" ht="18.75">
      <c r="A4" s="15"/>
      <c r="B4" s="15"/>
    </row>
    <row r="5" spans="1:2" ht="18.75">
      <c r="A5" s="14"/>
      <c r="B5" s="15"/>
    </row>
    <row r="6" spans="1:2" ht="18.75">
      <c r="A6" s="66" t="s">
        <v>25</v>
      </c>
      <c r="B6" s="66"/>
    </row>
    <row r="7" spans="1:2" ht="18.75">
      <c r="A7" s="67" t="s">
        <v>26</v>
      </c>
      <c r="B7" s="68"/>
    </row>
    <row r="8" spans="1:2" ht="18.75">
      <c r="A8" s="13"/>
      <c r="B8" s="15"/>
    </row>
    <row r="9" spans="1:2" ht="18.75">
      <c r="A9" s="66" t="s">
        <v>27</v>
      </c>
      <c r="B9" s="66"/>
    </row>
    <row r="10" spans="1:2" ht="131.25">
      <c r="A10" s="16" t="s">
        <v>28</v>
      </c>
      <c r="B10" s="17"/>
    </row>
    <row r="11" spans="1:2" ht="18.75">
      <c r="A11" s="13"/>
      <c r="B11" s="15"/>
    </row>
    <row r="12" spans="1:2" ht="18.75">
      <c r="A12" s="69" t="s">
        <v>29</v>
      </c>
      <c r="B12" s="69"/>
    </row>
    <row r="13" spans="1:2" ht="18.75">
      <c r="A13" s="67"/>
      <c r="B13" s="68"/>
    </row>
    <row r="14" spans="1:2" ht="18.75">
      <c r="A14" s="13"/>
      <c r="B14" s="15"/>
    </row>
    <row r="15" spans="1:2" ht="18.75">
      <c r="A15" s="13"/>
      <c r="B15" s="15"/>
    </row>
    <row r="16" spans="1:2" ht="15">
      <c r="A16" s="65" t="s">
        <v>30</v>
      </c>
      <c r="B16" s="65"/>
    </row>
    <row r="17" spans="1:2" ht="15.75" thickBot="1">
      <c r="A17" s="18"/>
      <c r="B17" s="19"/>
    </row>
    <row r="18" spans="1:2" ht="15.75" thickBot="1">
      <c r="A18" s="20" t="s">
        <v>31</v>
      </c>
      <c r="B18" s="21" t="s">
        <v>32</v>
      </c>
    </row>
    <row r="19" spans="1:2" ht="15.75" thickBot="1">
      <c r="A19" s="22" t="s">
        <v>33</v>
      </c>
      <c r="B19" s="23">
        <v>10889474.79</v>
      </c>
    </row>
    <row r="20" spans="1:2" ht="15.75" thickBot="1">
      <c r="A20" s="22" t="s">
        <v>34</v>
      </c>
      <c r="B20" s="23"/>
    </row>
    <row r="21" spans="1:2" ht="15.75" thickBot="1">
      <c r="A21" s="22" t="s">
        <v>35</v>
      </c>
      <c r="B21" s="23">
        <v>4526076.65</v>
      </c>
    </row>
    <row r="22" spans="1:2" ht="15.75" thickBot="1">
      <c r="A22" s="22" t="s">
        <v>36</v>
      </c>
      <c r="B22" s="23"/>
    </row>
    <row r="23" spans="1:2" ht="24.75" thickBot="1">
      <c r="A23" s="22" t="s">
        <v>37</v>
      </c>
      <c r="B23" s="23">
        <v>4526076.65</v>
      </c>
    </row>
    <row r="24" spans="1:2" ht="24.75" thickBot="1">
      <c r="A24" s="22" t="s">
        <v>38</v>
      </c>
      <c r="B24" s="23"/>
    </row>
    <row r="25" spans="1:2" ht="24.75" thickBot="1">
      <c r="A25" s="22" t="s">
        <v>39</v>
      </c>
      <c r="B25" s="23"/>
    </row>
    <row r="26" spans="1:2" ht="15.75" thickBot="1">
      <c r="A26" s="22" t="s">
        <v>40</v>
      </c>
      <c r="B26" s="23">
        <v>1116304</v>
      </c>
    </row>
    <row r="27" spans="1:2" ht="15.75" thickBot="1">
      <c r="A27" s="22" t="s">
        <v>41</v>
      </c>
      <c r="B27" s="23">
        <v>6363398.14</v>
      </c>
    </row>
    <row r="28" spans="1:2" ht="15.75" thickBot="1">
      <c r="A28" s="22" t="s">
        <v>36</v>
      </c>
      <c r="B28" s="23"/>
    </row>
    <row r="29" spans="1:2" ht="15.75" thickBot="1">
      <c r="A29" s="22" t="s">
        <v>42</v>
      </c>
      <c r="B29" s="23">
        <v>2996270.4</v>
      </c>
    </row>
    <row r="30" spans="1:2" ht="15.75" thickBot="1">
      <c r="A30" s="22" t="s">
        <v>43</v>
      </c>
      <c r="B30" s="23">
        <v>1878391.27</v>
      </c>
    </row>
    <row r="31" spans="1:2" ht="15.75" thickBot="1">
      <c r="A31" s="22" t="s">
        <v>44</v>
      </c>
      <c r="B31" s="23"/>
    </row>
    <row r="32" spans="1:2" ht="15.75" thickBot="1">
      <c r="A32" s="22" t="s">
        <v>34</v>
      </c>
      <c r="B32" s="23"/>
    </row>
    <row r="33" spans="1:2" ht="15.75" thickBot="1">
      <c r="A33" s="22" t="s">
        <v>45</v>
      </c>
      <c r="B33" s="23"/>
    </row>
    <row r="34" spans="1:2" ht="24.75" thickBot="1">
      <c r="A34" s="22" t="s">
        <v>46</v>
      </c>
      <c r="B34" s="23"/>
    </row>
    <row r="35" spans="1:2" ht="15.75" thickBot="1">
      <c r="A35" s="22" t="s">
        <v>36</v>
      </c>
      <c r="B35" s="23"/>
    </row>
    <row r="36" spans="1:2" ht="15.75" thickBot="1">
      <c r="A36" s="22" t="s">
        <v>47</v>
      </c>
      <c r="B36" s="23"/>
    </row>
    <row r="37" spans="1:2" ht="15.75" thickBot="1">
      <c r="A37" s="22" t="s">
        <v>48</v>
      </c>
      <c r="B37" s="23"/>
    </row>
    <row r="38" spans="1:2" ht="15.75" thickBot="1">
      <c r="A38" s="22" t="s">
        <v>49</v>
      </c>
      <c r="B38" s="23"/>
    </row>
    <row r="39" spans="1:2" ht="15.75" thickBot="1">
      <c r="A39" s="22" t="s">
        <v>50</v>
      </c>
      <c r="B39" s="23"/>
    </row>
    <row r="40" spans="1:2" ht="15.75" thickBot="1">
      <c r="A40" s="22" t="s">
        <v>51</v>
      </c>
      <c r="B40" s="23"/>
    </row>
    <row r="41" spans="1:2" ht="15.75" thickBot="1">
      <c r="A41" s="22" t="s">
        <v>52</v>
      </c>
      <c r="B41" s="23"/>
    </row>
    <row r="42" spans="1:2" ht="15.75" thickBot="1">
      <c r="A42" s="22" t="s">
        <v>53</v>
      </c>
      <c r="B42" s="23"/>
    </row>
    <row r="43" spans="1:2" ht="15.75" thickBot="1">
      <c r="A43" s="22" t="s">
        <v>54</v>
      </c>
      <c r="B43" s="23"/>
    </row>
    <row r="44" spans="1:2" ht="15.75" thickBot="1">
      <c r="A44" s="22" t="s">
        <v>55</v>
      </c>
      <c r="B44" s="23"/>
    </row>
    <row r="45" spans="1:2" ht="15.75" thickBot="1">
      <c r="A45" s="22" t="s">
        <v>56</v>
      </c>
      <c r="B45" s="23"/>
    </row>
    <row r="46" spans="1:2" ht="24.75" thickBot="1">
      <c r="A46" s="22" t="s">
        <v>57</v>
      </c>
      <c r="B46" s="23"/>
    </row>
    <row r="47" spans="1:2" ht="15.75" thickBot="1">
      <c r="A47" s="22" t="s">
        <v>36</v>
      </c>
      <c r="B47" s="23"/>
    </row>
    <row r="48" spans="1:2" ht="15.75" thickBot="1">
      <c r="A48" s="22" t="s">
        <v>58</v>
      </c>
      <c r="B48" s="23"/>
    </row>
    <row r="49" spans="1:2" ht="15.75" thickBot="1">
      <c r="A49" s="22" t="s">
        <v>59</v>
      </c>
      <c r="B49" s="23"/>
    </row>
    <row r="50" spans="1:2" ht="15.75" thickBot="1">
      <c r="A50" s="22" t="s">
        <v>60</v>
      </c>
      <c r="B50" s="23"/>
    </row>
    <row r="51" spans="1:2" ht="15.75" thickBot="1">
      <c r="A51" s="22" t="s">
        <v>61</v>
      </c>
      <c r="B51" s="23"/>
    </row>
    <row r="52" spans="1:2" ht="15.75" thickBot="1">
      <c r="A52" s="22" t="s">
        <v>62</v>
      </c>
      <c r="B52" s="23"/>
    </row>
    <row r="53" spans="1:2" ht="15.75" thickBot="1">
      <c r="A53" s="22" t="s">
        <v>63</v>
      </c>
      <c r="B53" s="23"/>
    </row>
    <row r="54" spans="1:2" ht="15.75" thickBot="1">
      <c r="A54" s="22" t="s">
        <v>64</v>
      </c>
      <c r="B54" s="23"/>
    </row>
    <row r="55" spans="1:2" ht="15.75" thickBot="1">
      <c r="A55" s="22" t="s">
        <v>65</v>
      </c>
      <c r="B55" s="23"/>
    </row>
    <row r="56" spans="1:2" ht="15.75" thickBot="1">
      <c r="A56" s="22" t="s">
        <v>66</v>
      </c>
      <c r="B56" s="23"/>
    </row>
    <row r="57" spans="1:2" ht="15.75" thickBot="1">
      <c r="A57" s="22" t="s">
        <v>67</v>
      </c>
      <c r="B57" s="23"/>
    </row>
    <row r="58" spans="1:2" ht="24.75" thickBot="1">
      <c r="A58" s="22" t="s">
        <v>68</v>
      </c>
      <c r="B58" s="23"/>
    </row>
    <row r="59" spans="1:2" ht="15.75" thickBot="1">
      <c r="A59" s="22" t="s">
        <v>36</v>
      </c>
      <c r="B59" s="23"/>
    </row>
    <row r="60" spans="1:2" ht="15.75" thickBot="1">
      <c r="A60" s="22" t="s">
        <v>69</v>
      </c>
      <c r="B60" s="23"/>
    </row>
    <row r="61" spans="1:2" ht="15.75" thickBot="1">
      <c r="A61" s="22" t="s">
        <v>70</v>
      </c>
      <c r="B61" s="23">
        <v>117306.4</v>
      </c>
    </row>
    <row r="62" spans="1:2" ht="15.75" thickBot="1">
      <c r="A62" s="22" t="s">
        <v>34</v>
      </c>
      <c r="B62" s="23"/>
    </row>
    <row r="63" spans="1:2" ht="15.75" thickBot="1">
      <c r="A63" s="22" t="s">
        <v>71</v>
      </c>
      <c r="B63" s="23"/>
    </row>
    <row r="64" spans="1:2" ht="24.75" thickBot="1">
      <c r="A64" s="22" t="s">
        <v>72</v>
      </c>
      <c r="B64" s="23">
        <v>-24.68</v>
      </c>
    </row>
    <row r="65" spans="1:2" ht="15.75" thickBot="1">
      <c r="A65" s="22" t="s">
        <v>36</v>
      </c>
      <c r="B65" s="23"/>
    </row>
    <row r="66" spans="1:2" ht="15.75" thickBot="1">
      <c r="A66" s="22" t="s">
        <v>73</v>
      </c>
      <c r="B66" s="23">
        <v>-24.68</v>
      </c>
    </row>
    <row r="67" spans="1:2" ht="15.75" thickBot="1">
      <c r="A67" s="22" t="s">
        <v>74</v>
      </c>
      <c r="B67" s="23"/>
    </row>
    <row r="68" spans="1:2" ht="15.75" thickBot="1">
      <c r="A68" s="22" t="s">
        <v>75</v>
      </c>
      <c r="B68" s="23"/>
    </row>
    <row r="69" spans="1:2" ht="15.75" thickBot="1">
      <c r="A69" s="22" t="s">
        <v>76</v>
      </c>
      <c r="B69" s="23"/>
    </row>
    <row r="70" spans="1:2" ht="15.75" thickBot="1">
      <c r="A70" s="22" t="s">
        <v>77</v>
      </c>
      <c r="B70" s="23"/>
    </row>
    <row r="71" spans="1:2" ht="15.75" thickBot="1">
      <c r="A71" s="22" t="s">
        <v>78</v>
      </c>
      <c r="B71" s="23"/>
    </row>
    <row r="72" spans="1:2" ht="15.75" thickBot="1">
      <c r="A72" s="22" t="s">
        <v>79</v>
      </c>
      <c r="B72" s="23"/>
    </row>
    <row r="73" spans="1:2" ht="15.75" thickBot="1">
      <c r="A73" s="22" t="s">
        <v>80</v>
      </c>
      <c r="B73" s="23"/>
    </row>
    <row r="74" spans="1:2" ht="15.75" thickBot="1">
      <c r="A74" s="22" t="s">
        <v>81</v>
      </c>
      <c r="B74" s="23"/>
    </row>
    <row r="75" spans="1:2" ht="15.75" thickBot="1">
      <c r="A75" s="22" t="s">
        <v>82</v>
      </c>
      <c r="B75" s="23"/>
    </row>
    <row r="76" spans="1:2" ht="15.75" thickBot="1">
      <c r="A76" s="22" t="s">
        <v>83</v>
      </c>
      <c r="B76" s="23"/>
    </row>
    <row r="77" spans="1:2" ht="15.75" thickBot="1">
      <c r="A77" s="22" t="s">
        <v>84</v>
      </c>
      <c r="B77" s="23"/>
    </row>
    <row r="78" spans="1:2" ht="15.75" thickBot="1">
      <c r="A78" s="22" t="s">
        <v>85</v>
      </c>
      <c r="B78" s="23"/>
    </row>
    <row r="79" spans="1:2" ht="15.75" thickBot="1">
      <c r="A79" s="22" t="s">
        <v>86</v>
      </c>
      <c r="B79" s="23">
        <v>117330.79</v>
      </c>
    </row>
    <row r="80" spans="1:2" ht="15.75" thickBot="1">
      <c r="A80" s="22" t="s">
        <v>36</v>
      </c>
      <c r="B80" s="23"/>
    </row>
    <row r="81" spans="1:2" ht="15.75" thickBot="1">
      <c r="A81" s="22" t="s">
        <v>87</v>
      </c>
      <c r="B81" s="23">
        <v>-2.77</v>
      </c>
    </row>
    <row r="82" spans="1:2" ht="15.75" thickBot="1">
      <c r="A82" s="22" t="s">
        <v>88</v>
      </c>
      <c r="B82" s="23"/>
    </row>
    <row r="83" spans="1:2" ht="15.75" thickBot="1">
      <c r="A83" s="22" t="s">
        <v>89</v>
      </c>
      <c r="B83" s="23"/>
    </row>
    <row r="84" spans="1:2" ht="15.75" thickBot="1">
      <c r="A84" s="22" t="s">
        <v>90</v>
      </c>
      <c r="B84" s="23">
        <v>108495.57</v>
      </c>
    </row>
    <row r="85" spans="1:2" ht="15.75" thickBot="1">
      <c r="A85" s="22" t="s">
        <v>91</v>
      </c>
      <c r="B85" s="23"/>
    </row>
    <row r="86" spans="1:2" ht="15.75" thickBot="1">
      <c r="A86" s="22" t="s">
        <v>92</v>
      </c>
      <c r="B86" s="23"/>
    </row>
    <row r="87" spans="1:2" ht="15.75" thickBot="1">
      <c r="A87" s="22" t="s">
        <v>93</v>
      </c>
      <c r="B87" s="23"/>
    </row>
    <row r="88" spans="1:2" ht="15.75" thickBot="1">
      <c r="A88" s="22" t="s">
        <v>94</v>
      </c>
      <c r="B88" s="23"/>
    </row>
    <row r="89" spans="1:2" ht="15.75" thickBot="1">
      <c r="A89" s="22" t="s">
        <v>95</v>
      </c>
      <c r="B89" s="23"/>
    </row>
    <row r="90" spans="1:2" ht="15.75" thickBot="1">
      <c r="A90" s="22" t="s">
        <v>96</v>
      </c>
      <c r="B90" s="23"/>
    </row>
    <row r="91" spans="1:2" ht="15.75" thickBot="1">
      <c r="A91" s="22" t="s">
        <v>97</v>
      </c>
      <c r="B91" s="23"/>
    </row>
    <row r="92" spans="1:2" ht="15.75" thickBot="1">
      <c r="A92" s="22" t="s">
        <v>98</v>
      </c>
      <c r="B92" s="23">
        <v>8837.99</v>
      </c>
    </row>
    <row r="93" spans="1:2" ht="15.75" thickBot="1">
      <c r="A93" s="22" t="s">
        <v>99</v>
      </c>
      <c r="B93" s="23"/>
    </row>
    <row r="94" spans="1:2" ht="24.75" thickBot="1">
      <c r="A94" s="22" t="s">
        <v>100</v>
      </c>
      <c r="B94" s="23"/>
    </row>
    <row r="95" spans="1:2" ht="15.75" thickBot="1">
      <c r="A95" s="22" t="s">
        <v>36</v>
      </c>
      <c r="B95" s="23"/>
    </row>
    <row r="96" spans="1:2" ht="15.75" thickBot="1">
      <c r="A96" s="22" t="s">
        <v>101</v>
      </c>
      <c r="B96" s="23"/>
    </row>
    <row r="97" spans="1:2" ht="15.75" thickBot="1">
      <c r="A97" s="22" t="s">
        <v>102</v>
      </c>
      <c r="B97" s="23"/>
    </row>
    <row r="98" spans="1:2" ht="15.75" thickBot="1">
      <c r="A98" s="22" t="s">
        <v>103</v>
      </c>
      <c r="B98" s="23"/>
    </row>
    <row r="99" spans="1:2" ht="15.75" thickBot="1">
      <c r="A99" s="22" t="s">
        <v>104</v>
      </c>
      <c r="B99" s="23"/>
    </row>
    <row r="100" spans="1:2" ht="15.75" thickBot="1">
      <c r="A100" s="22" t="s">
        <v>105</v>
      </c>
      <c r="B100" s="23"/>
    </row>
    <row r="101" spans="1:2" ht="15.75" thickBot="1">
      <c r="A101" s="22" t="s">
        <v>106</v>
      </c>
      <c r="B101" s="23"/>
    </row>
    <row r="102" spans="1:2" ht="15.75" thickBot="1">
      <c r="A102" s="22" t="s">
        <v>107</v>
      </c>
      <c r="B102" s="23"/>
    </row>
    <row r="103" spans="1:2" ht="15.75" thickBot="1">
      <c r="A103" s="22" t="s">
        <v>108</v>
      </c>
      <c r="B103" s="23"/>
    </row>
    <row r="104" spans="1:2" ht="15.75" thickBot="1">
      <c r="A104" s="22" t="s">
        <v>109</v>
      </c>
      <c r="B104" s="23"/>
    </row>
    <row r="105" spans="1:2" ht="15.75" thickBot="1">
      <c r="A105" s="22" t="s">
        <v>110</v>
      </c>
      <c r="B105" s="23"/>
    </row>
    <row r="106" spans="1:2" ht="15.75" thickBot="1">
      <c r="A106" s="22" t="s">
        <v>111</v>
      </c>
      <c r="B106" s="23"/>
    </row>
    <row r="107" spans="1:2" ht="15.75" thickBot="1">
      <c r="A107" s="22" t="s">
        <v>112</v>
      </c>
      <c r="B107" s="23"/>
    </row>
    <row r="108" spans="1:2" ht="15.75" thickBot="1">
      <c r="A108" s="22" t="s">
        <v>113</v>
      </c>
      <c r="B108" s="23"/>
    </row>
  </sheetData>
  <sheetProtection/>
  <mergeCells count="7">
    <mergeCell ref="A16:B16"/>
    <mergeCell ref="A2:B2"/>
    <mergeCell ref="A6:B6"/>
    <mergeCell ref="A7:B7"/>
    <mergeCell ref="A9:B9"/>
    <mergeCell ref="A12:B12"/>
    <mergeCell ref="A13:B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1">
      <selection activeCell="A94" sqref="A94"/>
    </sheetView>
  </sheetViews>
  <sheetFormatPr defaultColWidth="9.140625" defaultRowHeight="15"/>
  <cols>
    <col min="1" max="1" width="58.57421875" style="0" customWidth="1"/>
    <col min="2" max="2" width="13.28125" style="0" customWidth="1"/>
    <col min="3" max="3" width="21.7109375" style="0" bestFit="1" customWidth="1"/>
    <col min="4" max="4" width="20.8515625" style="0" bestFit="1" customWidth="1"/>
    <col min="5" max="6" width="19.28125" style="0" customWidth="1"/>
  </cols>
  <sheetData>
    <row r="1" spans="1:6" ht="18.75">
      <c r="A1" s="13"/>
      <c r="B1" s="15"/>
      <c r="C1" s="15"/>
      <c r="D1" s="15"/>
      <c r="E1" s="15"/>
      <c r="F1" s="15"/>
    </row>
    <row r="2" spans="1:6" ht="20.25">
      <c r="A2" s="41" t="s">
        <v>114</v>
      </c>
      <c r="B2" s="41"/>
      <c r="C2" s="41"/>
      <c r="D2" s="41"/>
      <c r="E2" s="41"/>
      <c r="F2" s="41"/>
    </row>
    <row r="3" spans="1:6" ht="19.5" thickBot="1">
      <c r="A3" s="13"/>
      <c r="B3" s="15"/>
      <c r="C3" s="15"/>
      <c r="D3" s="15"/>
      <c r="E3" s="15"/>
      <c r="F3" s="15"/>
    </row>
    <row r="4" spans="1:6" ht="48" thickBot="1">
      <c r="A4" s="72" t="s">
        <v>31</v>
      </c>
      <c r="B4" s="72" t="s">
        <v>115</v>
      </c>
      <c r="C4" s="72" t="s">
        <v>116</v>
      </c>
      <c r="D4" s="24" t="s">
        <v>117</v>
      </c>
      <c r="E4" s="24" t="s">
        <v>118</v>
      </c>
      <c r="F4" s="24" t="s">
        <v>119</v>
      </c>
    </row>
    <row r="5" spans="1:6" ht="19.5" thickBot="1">
      <c r="A5" s="72"/>
      <c r="B5" s="72"/>
      <c r="C5" s="72"/>
      <c r="D5" s="25" t="s">
        <v>120</v>
      </c>
      <c r="E5" s="25" t="s">
        <v>121</v>
      </c>
      <c r="F5" s="25" t="s">
        <v>122</v>
      </c>
    </row>
    <row r="6" spans="1:6" ht="16.5" thickBot="1">
      <c r="A6" s="72"/>
      <c r="B6" s="72"/>
      <c r="C6" s="72"/>
      <c r="D6" s="73" t="s">
        <v>123</v>
      </c>
      <c r="E6" s="73"/>
      <c r="F6" s="73"/>
    </row>
    <row r="7" spans="1:6" ht="31.5">
      <c r="A7" s="26" t="s">
        <v>124</v>
      </c>
      <c r="B7" s="27" t="s">
        <v>125</v>
      </c>
      <c r="C7" s="28"/>
      <c r="D7" s="29"/>
      <c r="E7" s="29"/>
      <c r="F7" s="29"/>
    </row>
    <row r="8" spans="1:6" ht="18.75">
      <c r="A8" s="26" t="s">
        <v>126</v>
      </c>
      <c r="B8" s="27" t="s">
        <v>125</v>
      </c>
      <c r="C8" s="28">
        <f>D8+E8+F8</f>
        <v>26361400</v>
      </c>
      <c r="D8" s="29">
        <f>D10+D11+D7</f>
        <v>8298100</v>
      </c>
      <c r="E8" s="29">
        <f>E10+E11+E7</f>
        <v>8962200</v>
      </c>
      <c r="F8" s="29">
        <f>F10+F11+F7</f>
        <v>9101100</v>
      </c>
    </row>
    <row r="9" spans="1:6" ht="18.75">
      <c r="A9" s="30" t="s">
        <v>36</v>
      </c>
      <c r="B9" s="27" t="s">
        <v>125</v>
      </c>
      <c r="C9" s="28">
        <f>D9+E9+F9</f>
        <v>0</v>
      </c>
      <c r="D9" s="29"/>
      <c r="E9" s="29"/>
      <c r="F9" s="29"/>
    </row>
    <row r="10" spans="1:6" ht="31.5">
      <c r="A10" s="26" t="s">
        <v>127</v>
      </c>
      <c r="B10" s="27" t="s">
        <v>125</v>
      </c>
      <c r="C10" s="28">
        <f>D10+E10+F10</f>
        <v>25913700</v>
      </c>
      <c r="D10" s="29">
        <f>D24</f>
        <v>8136000</v>
      </c>
      <c r="E10" s="29">
        <f>E24</f>
        <v>8748800</v>
      </c>
      <c r="F10" s="29">
        <f>F24</f>
        <v>9028900</v>
      </c>
    </row>
    <row r="11" spans="1:6" ht="18.75">
      <c r="A11" s="26" t="s">
        <v>128</v>
      </c>
      <c r="B11" s="27" t="s">
        <v>125</v>
      </c>
      <c r="C11" s="28">
        <f>D11+E11+F11</f>
        <v>447700</v>
      </c>
      <c r="D11" s="29">
        <f>D50</f>
        <v>162100</v>
      </c>
      <c r="E11" s="29">
        <f>E50</f>
        <v>213400</v>
      </c>
      <c r="F11" s="29">
        <f>F50</f>
        <v>72200</v>
      </c>
    </row>
    <row r="12" spans="1:6" ht="18.75">
      <c r="A12" s="26" t="s">
        <v>129</v>
      </c>
      <c r="B12" s="27"/>
      <c r="C12" s="28"/>
      <c r="D12" s="29"/>
      <c r="E12" s="29"/>
      <c r="F12" s="29"/>
    </row>
    <row r="13" spans="1:6" ht="94.5">
      <c r="A13" s="26" t="s">
        <v>130</v>
      </c>
      <c r="B13" s="27" t="s">
        <v>125</v>
      </c>
      <c r="C13" s="28"/>
      <c r="D13" s="29"/>
      <c r="E13" s="29"/>
      <c r="F13" s="29"/>
    </row>
    <row r="14" spans="1:6" ht="18.75">
      <c r="A14" s="30" t="s">
        <v>36</v>
      </c>
      <c r="B14" s="27" t="s">
        <v>125</v>
      </c>
      <c r="C14" s="28"/>
      <c r="D14" s="29"/>
      <c r="E14" s="29"/>
      <c r="F14" s="29"/>
    </row>
    <row r="15" spans="1:6" ht="18.75">
      <c r="A15" s="30" t="s">
        <v>131</v>
      </c>
      <c r="B15" s="27" t="s">
        <v>125</v>
      </c>
      <c r="C15" s="28"/>
      <c r="D15" s="29"/>
      <c r="E15" s="29"/>
      <c r="F15" s="29"/>
    </row>
    <row r="16" spans="1:6" ht="18.75">
      <c r="A16" s="30" t="s">
        <v>132</v>
      </c>
      <c r="B16" s="27" t="s">
        <v>125</v>
      </c>
      <c r="C16" s="28"/>
      <c r="D16" s="29"/>
      <c r="E16" s="29"/>
      <c r="F16" s="29"/>
    </row>
    <row r="17" spans="1:6" ht="18.75">
      <c r="A17" s="30" t="s">
        <v>129</v>
      </c>
      <c r="B17" s="27" t="s">
        <v>125</v>
      </c>
      <c r="C17" s="28"/>
      <c r="D17" s="29"/>
      <c r="E17" s="29"/>
      <c r="F17" s="29"/>
    </row>
    <row r="18" spans="1:6" ht="31.5">
      <c r="A18" s="26" t="s">
        <v>133</v>
      </c>
      <c r="B18" s="27" t="s">
        <v>125</v>
      </c>
      <c r="C18" s="28"/>
      <c r="D18" s="29"/>
      <c r="E18" s="29"/>
      <c r="F18" s="29"/>
    </row>
    <row r="19" spans="1:6" ht="18.75">
      <c r="A19" s="30" t="s">
        <v>36</v>
      </c>
      <c r="B19" s="27" t="s">
        <v>125</v>
      </c>
      <c r="C19" s="28"/>
      <c r="D19" s="29"/>
      <c r="E19" s="29"/>
      <c r="F19" s="29"/>
    </row>
    <row r="20" spans="1:6" ht="18.75">
      <c r="A20" s="30" t="s">
        <v>129</v>
      </c>
      <c r="B20" s="27" t="s">
        <v>125</v>
      </c>
      <c r="C20" s="28"/>
      <c r="D20" s="29"/>
      <c r="E20" s="29"/>
      <c r="F20" s="29"/>
    </row>
    <row r="21" spans="1:6" ht="31.5">
      <c r="A21" s="26" t="s">
        <v>134</v>
      </c>
      <c r="B21" s="27" t="s">
        <v>125</v>
      </c>
      <c r="C21" s="28"/>
      <c r="D21" s="31"/>
      <c r="E21" s="31"/>
      <c r="F21" s="31"/>
    </row>
    <row r="22" spans="1:6" ht="18.75">
      <c r="A22" s="26" t="s">
        <v>135</v>
      </c>
      <c r="B22" s="27" t="s">
        <v>125</v>
      </c>
      <c r="C22" s="28">
        <f>D22+E22+F22</f>
        <v>26361400</v>
      </c>
      <c r="D22" s="29">
        <f>D24+D50</f>
        <v>8298100</v>
      </c>
      <c r="E22" s="29">
        <f>E24+E50</f>
        <v>8962200</v>
      </c>
      <c r="F22" s="29">
        <f>F24+F50</f>
        <v>9101100</v>
      </c>
    </row>
    <row r="23" spans="1:6" ht="18.75">
      <c r="A23" s="30" t="s">
        <v>36</v>
      </c>
      <c r="B23" s="27" t="s">
        <v>125</v>
      </c>
      <c r="C23" s="28">
        <f aca="true" t="shared" si="0" ref="C23:C86">D23+E23+F23</f>
        <v>0</v>
      </c>
      <c r="D23" s="29"/>
      <c r="E23" s="29"/>
      <c r="F23" s="29"/>
    </row>
    <row r="24" spans="1:6" ht="47.25">
      <c r="A24" s="26" t="s">
        <v>136</v>
      </c>
      <c r="B24" s="27" t="s">
        <v>125</v>
      </c>
      <c r="C24" s="28">
        <f t="shared" si="0"/>
        <v>25913700</v>
      </c>
      <c r="D24" s="31">
        <f>D25+D43</f>
        <v>8136000</v>
      </c>
      <c r="E24" s="31">
        <f>E25+E43</f>
        <v>8748800</v>
      </c>
      <c r="F24" s="31">
        <f>F25+F43</f>
        <v>9028900</v>
      </c>
    </row>
    <row r="25" spans="1:6" ht="18.75">
      <c r="A25" s="26" t="s">
        <v>137</v>
      </c>
      <c r="B25" s="27" t="s">
        <v>125</v>
      </c>
      <c r="C25" s="28">
        <f t="shared" si="0"/>
        <v>23318700</v>
      </c>
      <c r="D25" s="31">
        <f>D27+D28+D29+D31+D32+D33+D34+D35+D37+D40+D41+D42</f>
        <v>7318100</v>
      </c>
      <c r="E25" s="31">
        <f>E27+E28+E29+E31+E32+E33+E34+E35+E37+E40+E41+E42</f>
        <v>7885900</v>
      </c>
      <c r="F25" s="31">
        <f>F27+F28+F29+F31+F32+F33+F34+F35+F37+F40+F41+F42</f>
        <v>8114700</v>
      </c>
    </row>
    <row r="26" spans="1:6" ht="31.5">
      <c r="A26" s="32" t="s">
        <v>138</v>
      </c>
      <c r="B26" s="33">
        <v>210</v>
      </c>
      <c r="C26" s="28">
        <f t="shared" si="0"/>
        <v>0</v>
      </c>
      <c r="D26" s="31"/>
      <c r="E26" s="31"/>
      <c r="F26" s="31"/>
    </row>
    <row r="27" spans="1:6" ht="18.75">
      <c r="A27" s="30" t="s">
        <v>139</v>
      </c>
      <c r="B27" s="27">
        <v>211</v>
      </c>
      <c r="C27" s="28">
        <f t="shared" si="0"/>
        <v>12774600</v>
      </c>
      <c r="D27" s="31">
        <v>4100000</v>
      </c>
      <c r="E27" s="31">
        <v>4305000</v>
      </c>
      <c r="F27" s="31">
        <v>4369600</v>
      </c>
    </row>
    <row r="28" spans="1:6" ht="18.75">
      <c r="A28" s="30" t="s">
        <v>140</v>
      </c>
      <c r="B28" s="27">
        <v>212</v>
      </c>
      <c r="C28" s="28">
        <f t="shared" si="0"/>
        <v>81600</v>
      </c>
      <c r="D28" s="31">
        <v>26200</v>
      </c>
      <c r="E28" s="31">
        <v>27500</v>
      </c>
      <c r="F28" s="31">
        <v>27900</v>
      </c>
    </row>
    <row r="29" spans="1:6" ht="18.75">
      <c r="A29" s="30" t="s">
        <v>141</v>
      </c>
      <c r="B29" s="27">
        <v>213</v>
      </c>
      <c r="C29" s="28">
        <f t="shared" si="0"/>
        <v>3857900</v>
      </c>
      <c r="D29" s="31">
        <v>1238200</v>
      </c>
      <c r="E29" s="31">
        <v>1300100</v>
      </c>
      <c r="F29" s="31">
        <v>1319600</v>
      </c>
    </row>
    <row r="30" spans="1:6" ht="18.75">
      <c r="A30" s="32" t="s">
        <v>142</v>
      </c>
      <c r="B30" s="33">
        <v>220</v>
      </c>
      <c r="C30" s="28">
        <f t="shared" si="0"/>
        <v>0</v>
      </c>
      <c r="D30" s="31"/>
      <c r="E30" s="31">
        <f>D30*1.05</f>
        <v>0</v>
      </c>
      <c r="F30" s="31">
        <f>E30*1.05</f>
        <v>0</v>
      </c>
    </row>
    <row r="31" spans="1:6" ht="18.75">
      <c r="A31" s="30" t="s">
        <v>143</v>
      </c>
      <c r="B31" s="27">
        <v>221</v>
      </c>
      <c r="C31" s="28">
        <f t="shared" si="0"/>
        <v>19600</v>
      </c>
      <c r="D31" s="31">
        <v>6200</v>
      </c>
      <c r="E31" s="31">
        <v>6500</v>
      </c>
      <c r="F31" s="31">
        <v>6900</v>
      </c>
    </row>
    <row r="32" spans="1:6" ht="18.75">
      <c r="A32" s="30" t="s">
        <v>144</v>
      </c>
      <c r="B32" s="27">
        <v>222</v>
      </c>
      <c r="C32" s="28">
        <f t="shared" si="0"/>
        <v>63500</v>
      </c>
      <c r="D32" s="31">
        <v>20000</v>
      </c>
      <c r="E32" s="31">
        <v>21100</v>
      </c>
      <c r="F32" s="31">
        <v>22400</v>
      </c>
    </row>
    <row r="33" spans="1:6" ht="18.75">
      <c r="A33" s="30" t="s">
        <v>145</v>
      </c>
      <c r="B33" s="27">
        <v>224</v>
      </c>
      <c r="C33" s="28">
        <f t="shared" si="0"/>
        <v>0</v>
      </c>
      <c r="D33" s="31"/>
      <c r="E33" s="31">
        <f aca="true" t="shared" si="1" ref="E33:E40">D33*1.055</f>
        <v>0</v>
      </c>
      <c r="F33" s="31">
        <f aca="true" t="shared" si="2" ref="F33:F40">E33*1.06</f>
        <v>0</v>
      </c>
    </row>
    <row r="34" spans="1:6" ht="18.75">
      <c r="A34" s="30" t="s">
        <v>146</v>
      </c>
      <c r="B34" s="27">
        <v>225</v>
      </c>
      <c r="C34" s="28">
        <f t="shared" si="0"/>
        <v>319500</v>
      </c>
      <c r="D34" s="31">
        <v>100700</v>
      </c>
      <c r="E34" s="31">
        <v>106200</v>
      </c>
      <c r="F34" s="31">
        <v>112600</v>
      </c>
    </row>
    <row r="35" spans="1:6" ht="18.75">
      <c r="A35" s="30" t="s">
        <v>147</v>
      </c>
      <c r="B35" s="27">
        <v>226</v>
      </c>
      <c r="C35" s="28">
        <f t="shared" si="0"/>
        <v>1736400</v>
      </c>
      <c r="D35" s="31">
        <v>547200</v>
      </c>
      <c r="E35" s="31">
        <v>577300</v>
      </c>
      <c r="F35" s="31">
        <v>611900</v>
      </c>
    </row>
    <row r="36" spans="1:6" ht="18.75">
      <c r="A36" s="32" t="s">
        <v>148</v>
      </c>
      <c r="B36" s="33">
        <v>260</v>
      </c>
      <c r="C36" s="28">
        <f t="shared" si="0"/>
        <v>0</v>
      </c>
      <c r="D36" s="31"/>
      <c r="E36" s="31">
        <f t="shared" si="1"/>
        <v>0</v>
      </c>
      <c r="F36" s="31">
        <f t="shared" si="2"/>
        <v>0</v>
      </c>
    </row>
    <row r="37" spans="1:6" ht="18.75">
      <c r="A37" s="30" t="s">
        <v>149</v>
      </c>
      <c r="B37" s="27">
        <v>262</v>
      </c>
      <c r="C37" s="28">
        <f t="shared" si="0"/>
        <v>47600</v>
      </c>
      <c r="D37" s="31">
        <v>15000</v>
      </c>
      <c r="E37" s="31">
        <v>15800</v>
      </c>
      <c r="F37" s="31">
        <v>16800</v>
      </c>
    </row>
    <row r="38" spans="1:6" ht="18.75">
      <c r="A38" s="32" t="s">
        <v>150</v>
      </c>
      <c r="B38" s="33">
        <v>290</v>
      </c>
      <c r="C38" s="28">
        <f t="shared" si="0"/>
        <v>0</v>
      </c>
      <c r="D38" s="31"/>
      <c r="E38" s="31">
        <f t="shared" si="1"/>
        <v>0</v>
      </c>
      <c r="F38" s="31">
        <f t="shared" si="2"/>
        <v>0</v>
      </c>
    </row>
    <row r="39" spans="1:6" ht="18.75">
      <c r="A39" s="32" t="s">
        <v>151</v>
      </c>
      <c r="B39" s="33">
        <v>300</v>
      </c>
      <c r="C39" s="28">
        <f t="shared" si="0"/>
        <v>0</v>
      </c>
      <c r="D39" s="31"/>
      <c r="E39" s="31">
        <f t="shared" si="1"/>
        <v>0</v>
      </c>
      <c r="F39" s="31">
        <f t="shared" si="2"/>
        <v>0</v>
      </c>
    </row>
    <row r="40" spans="1:6" ht="31.5">
      <c r="A40" s="32" t="s">
        <v>152</v>
      </c>
      <c r="B40" s="33">
        <v>290</v>
      </c>
      <c r="C40" s="28">
        <f t="shared" si="0"/>
        <v>0</v>
      </c>
      <c r="D40" s="31">
        <v>0</v>
      </c>
      <c r="E40" s="31">
        <f t="shared" si="1"/>
        <v>0</v>
      </c>
      <c r="F40" s="31">
        <f t="shared" si="2"/>
        <v>0</v>
      </c>
    </row>
    <row r="41" spans="1:6" ht="18.75">
      <c r="A41" s="30" t="s">
        <v>153</v>
      </c>
      <c r="B41" s="27">
        <v>310</v>
      </c>
      <c r="C41" s="28">
        <f t="shared" si="0"/>
        <v>3675400</v>
      </c>
      <c r="D41" s="31">
        <v>1030600</v>
      </c>
      <c r="E41" s="31">
        <v>1279500</v>
      </c>
      <c r="F41" s="31">
        <v>1365300</v>
      </c>
    </row>
    <row r="42" spans="1:6" ht="18.75">
      <c r="A42" s="30" t="s">
        <v>154</v>
      </c>
      <c r="B42" s="27">
        <v>340</v>
      </c>
      <c r="C42" s="28">
        <f t="shared" si="0"/>
        <v>742600</v>
      </c>
      <c r="D42" s="31">
        <v>234000</v>
      </c>
      <c r="E42" s="31">
        <v>246900</v>
      </c>
      <c r="F42" s="31">
        <v>261700</v>
      </c>
    </row>
    <row r="43" spans="1:6" ht="31.5">
      <c r="A43" s="26" t="s">
        <v>155</v>
      </c>
      <c r="B43" s="27" t="s">
        <v>125</v>
      </c>
      <c r="C43" s="28">
        <f t="shared" si="0"/>
        <v>2595000</v>
      </c>
      <c r="D43" s="31">
        <f>D44+D45+D46+D47+D48+D49</f>
        <v>817900</v>
      </c>
      <c r="E43" s="31">
        <f>E44+E45+E46+E47+E48+E49</f>
        <v>862900</v>
      </c>
      <c r="F43" s="31">
        <f>F44+F45+F46+F47+F48+F49</f>
        <v>914200</v>
      </c>
    </row>
    <row r="44" spans="1:6" ht="18.75">
      <c r="A44" s="74" t="s">
        <v>156</v>
      </c>
      <c r="B44" s="27">
        <v>223</v>
      </c>
      <c r="C44" s="28">
        <f t="shared" si="0"/>
        <v>2437400</v>
      </c>
      <c r="D44" s="31">
        <v>768100</v>
      </c>
      <c r="E44" s="31">
        <v>810300</v>
      </c>
      <c r="F44" s="31">
        <v>859000</v>
      </c>
    </row>
    <row r="45" spans="1:6" ht="18.75">
      <c r="A45" s="75"/>
      <c r="B45" s="27">
        <v>340</v>
      </c>
      <c r="C45" s="28">
        <f t="shared" si="0"/>
        <v>0</v>
      </c>
      <c r="D45" s="31"/>
      <c r="E45" s="29"/>
      <c r="F45" s="29"/>
    </row>
    <row r="46" spans="1:6" ht="18.75">
      <c r="A46" s="70" t="s">
        <v>157</v>
      </c>
      <c r="B46" s="27">
        <v>225</v>
      </c>
      <c r="C46" s="28">
        <f t="shared" si="0"/>
        <v>0</v>
      </c>
      <c r="D46" s="31"/>
      <c r="E46" s="29"/>
      <c r="F46" s="29"/>
    </row>
    <row r="47" spans="1:6" ht="18.75">
      <c r="A47" s="70"/>
      <c r="B47" s="27">
        <v>340</v>
      </c>
      <c r="C47" s="28">
        <f t="shared" si="0"/>
        <v>0</v>
      </c>
      <c r="D47" s="31"/>
      <c r="E47" s="29"/>
      <c r="F47" s="29"/>
    </row>
    <row r="48" spans="1:6" ht="18.75">
      <c r="A48" s="30" t="s">
        <v>158</v>
      </c>
      <c r="B48" s="27">
        <v>290</v>
      </c>
      <c r="C48" s="28">
        <f t="shared" si="0"/>
        <v>114200</v>
      </c>
      <c r="D48" s="31">
        <v>36100</v>
      </c>
      <c r="E48" s="31">
        <v>38100</v>
      </c>
      <c r="F48" s="31">
        <v>40000</v>
      </c>
    </row>
    <row r="49" spans="1:6" ht="18.75">
      <c r="A49" s="30" t="s">
        <v>159</v>
      </c>
      <c r="B49" s="34">
        <v>290</v>
      </c>
      <c r="C49" s="28">
        <f t="shared" si="0"/>
        <v>43400</v>
      </c>
      <c r="D49" s="31">
        <v>13700</v>
      </c>
      <c r="E49" s="31">
        <v>14500</v>
      </c>
      <c r="F49" s="31">
        <v>15200</v>
      </c>
    </row>
    <row r="50" spans="1:6" ht="31.5">
      <c r="A50" s="26" t="s">
        <v>160</v>
      </c>
      <c r="B50" s="27" t="s">
        <v>125</v>
      </c>
      <c r="C50" s="28">
        <f t="shared" si="0"/>
        <v>447700</v>
      </c>
      <c r="D50" s="29">
        <f>D51+D52+D53+D55+D56+D57+D58+D59+D61+D64+D65</f>
        <v>162100</v>
      </c>
      <c r="E50" s="29">
        <f>E51+E52+E53+E55+E56+E57+E58+E59+E61+E64+E65</f>
        <v>213400</v>
      </c>
      <c r="F50" s="29">
        <f>F51+F52+F53+F55+F56+F57+F58+F59+F61+F64+F65</f>
        <v>72200</v>
      </c>
    </row>
    <row r="51" spans="1:6" ht="18.75">
      <c r="A51" s="30" t="s">
        <v>139</v>
      </c>
      <c r="B51" s="27">
        <v>211</v>
      </c>
      <c r="C51" s="28">
        <f t="shared" si="0"/>
        <v>0</v>
      </c>
      <c r="D51" s="29"/>
      <c r="E51" s="29"/>
      <c r="F51" s="29"/>
    </row>
    <row r="52" spans="1:6" ht="18.75">
      <c r="A52" s="30" t="s">
        <v>140</v>
      </c>
      <c r="B52" s="27">
        <v>212</v>
      </c>
      <c r="C52" s="28">
        <f t="shared" si="0"/>
        <v>0</v>
      </c>
      <c r="D52" s="29"/>
      <c r="E52" s="29"/>
      <c r="F52" s="29"/>
    </row>
    <row r="53" spans="1:6" ht="18.75">
      <c r="A53" s="30" t="s">
        <v>141</v>
      </c>
      <c r="B53" s="27">
        <v>213</v>
      </c>
      <c r="C53" s="28">
        <f t="shared" si="0"/>
        <v>0</v>
      </c>
      <c r="D53" s="29"/>
      <c r="E53" s="29"/>
      <c r="F53" s="29"/>
    </row>
    <row r="54" spans="1:6" ht="18.75">
      <c r="A54" s="32" t="s">
        <v>142</v>
      </c>
      <c r="B54" s="33">
        <v>220</v>
      </c>
      <c r="C54" s="28">
        <f t="shared" si="0"/>
        <v>0</v>
      </c>
      <c r="D54" s="31"/>
      <c r="E54" s="31"/>
      <c r="F54" s="31"/>
    </row>
    <row r="55" spans="1:6" ht="18.75">
      <c r="A55" s="30" t="s">
        <v>143</v>
      </c>
      <c r="B55" s="27">
        <v>221</v>
      </c>
      <c r="C55" s="28">
        <f t="shared" si="0"/>
        <v>97100</v>
      </c>
      <c r="D55" s="31">
        <v>32400</v>
      </c>
      <c r="E55" s="31">
        <v>32300</v>
      </c>
      <c r="F55" s="31">
        <v>32400</v>
      </c>
    </row>
    <row r="56" spans="1:6" ht="18.75">
      <c r="A56" s="30" t="s">
        <v>144</v>
      </c>
      <c r="B56" s="27">
        <v>222</v>
      </c>
      <c r="C56" s="28">
        <f t="shared" si="0"/>
        <v>0</v>
      </c>
      <c r="D56" s="31"/>
      <c r="E56" s="31"/>
      <c r="F56" s="31"/>
    </row>
    <row r="57" spans="1:6" ht="18.75">
      <c r="A57" s="30" t="s">
        <v>145</v>
      </c>
      <c r="B57" s="27">
        <v>224</v>
      </c>
      <c r="C57" s="28">
        <f t="shared" si="0"/>
        <v>0</v>
      </c>
      <c r="D57" s="31"/>
      <c r="E57" s="31"/>
      <c r="F57" s="31"/>
    </row>
    <row r="58" spans="1:6" ht="18.75">
      <c r="A58" s="30" t="s">
        <v>146</v>
      </c>
      <c r="B58" s="27">
        <v>225</v>
      </c>
      <c r="C58" s="28">
        <f t="shared" si="0"/>
        <v>0</v>
      </c>
      <c r="D58" s="31"/>
      <c r="E58" s="31"/>
      <c r="F58" s="31"/>
    </row>
    <row r="59" spans="1:6" ht="18.75">
      <c r="A59" s="30" t="s">
        <v>147</v>
      </c>
      <c r="B59" s="27">
        <v>226</v>
      </c>
      <c r="C59" s="28">
        <f t="shared" si="0"/>
        <v>60100</v>
      </c>
      <c r="D59" s="31">
        <v>60100</v>
      </c>
      <c r="E59" s="31">
        <f>'[1]прот обл б'!J22+'[1]прот м б'!J22</f>
        <v>0</v>
      </c>
      <c r="F59" s="31">
        <f>'[1]прот обл б'!K22+'[1]прот м б'!K22</f>
        <v>0</v>
      </c>
    </row>
    <row r="60" spans="1:6" ht="18.75">
      <c r="A60" s="32" t="s">
        <v>142</v>
      </c>
      <c r="B60" s="33">
        <v>260</v>
      </c>
      <c r="C60" s="28">
        <f t="shared" si="0"/>
        <v>0</v>
      </c>
      <c r="D60" s="31"/>
      <c r="E60" s="31"/>
      <c r="F60" s="31"/>
    </row>
    <row r="61" spans="1:6" ht="18.75">
      <c r="A61" s="30" t="s">
        <v>149</v>
      </c>
      <c r="B61" s="27">
        <v>262</v>
      </c>
      <c r="C61" s="28">
        <f t="shared" si="0"/>
        <v>0</v>
      </c>
      <c r="D61" s="29"/>
      <c r="E61" s="29"/>
      <c r="F61" s="29"/>
    </row>
    <row r="62" spans="1:6" ht="18.75">
      <c r="A62" s="32" t="s">
        <v>150</v>
      </c>
      <c r="B62" s="33">
        <v>290</v>
      </c>
      <c r="C62" s="28">
        <f t="shared" si="0"/>
        <v>0</v>
      </c>
      <c r="D62" s="31"/>
      <c r="E62" s="31"/>
      <c r="F62" s="31"/>
    </row>
    <row r="63" spans="1:6" ht="18.75">
      <c r="A63" s="32" t="s">
        <v>151</v>
      </c>
      <c r="B63" s="33">
        <v>300</v>
      </c>
      <c r="C63" s="28">
        <f t="shared" si="0"/>
        <v>0</v>
      </c>
      <c r="D63" s="31"/>
      <c r="E63" s="31"/>
      <c r="F63" s="31"/>
    </row>
    <row r="64" spans="1:6" ht="18.75">
      <c r="A64" s="30" t="s">
        <v>153</v>
      </c>
      <c r="B64" s="27">
        <v>310</v>
      </c>
      <c r="C64" s="28">
        <f t="shared" si="0"/>
        <v>290500</v>
      </c>
      <c r="D64" s="29">
        <v>69600</v>
      </c>
      <c r="E64" s="29">
        <v>181100</v>
      </c>
      <c r="F64" s="29">
        <v>39800</v>
      </c>
    </row>
    <row r="65" spans="1:6" ht="18.75">
      <c r="A65" s="30" t="s">
        <v>154</v>
      </c>
      <c r="B65" s="27">
        <v>340</v>
      </c>
      <c r="C65" s="28">
        <f t="shared" si="0"/>
        <v>0</v>
      </c>
      <c r="D65" s="29"/>
      <c r="E65" s="29"/>
      <c r="F65" s="29"/>
    </row>
    <row r="66" spans="1:6" ht="18.75">
      <c r="A66" s="26" t="s">
        <v>161</v>
      </c>
      <c r="B66" s="27" t="s">
        <v>125</v>
      </c>
      <c r="C66" s="28">
        <f t="shared" si="0"/>
        <v>0</v>
      </c>
      <c r="D66" s="35"/>
      <c r="E66" s="35"/>
      <c r="F66" s="35"/>
    </row>
    <row r="67" spans="1:6" ht="31.5">
      <c r="A67" s="32" t="s">
        <v>138</v>
      </c>
      <c r="B67" s="33">
        <v>210</v>
      </c>
      <c r="C67" s="28">
        <f t="shared" si="0"/>
        <v>0</v>
      </c>
      <c r="D67" s="31"/>
      <c r="E67" s="31"/>
      <c r="F67" s="31"/>
    </row>
    <row r="68" spans="1:6" ht="18.75">
      <c r="A68" s="30" t="s">
        <v>139</v>
      </c>
      <c r="B68" s="27">
        <v>211</v>
      </c>
      <c r="C68" s="28">
        <f t="shared" si="0"/>
        <v>0</v>
      </c>
      <c r="D68" s="29"/>
      <c r="E68" s="29"/>
      <c r="F68" s="29"/>
    </row>
    <row r="69" spans="1:6" ht="18.75">
      <c r="A69" s="30" t="s">
        <v>140</v>
      </c>
      <c r="B69" s="27">
        <v>212</v>
      </c>
      <c r="C69" s="28">
        <f t="shared" si="0"/>
        <v>0</v>
      </c>
      <c r="D69" s="29"/>
      <c r="E69" s="29"/>
      <c r="F69" s="29"/>
    </row>
    <row r="70" spans="1:6" ht="18.75">
      <c r="A70" s="30" t="s">
        <v>141</v>
      </c>
      <c r="B70" s="27">
        <v>213</v>
      </c>
      <c r="C70" s="28">
        <f t="shared" si="0"/>
        <v>0</v>
      </c>
      <c r="D70" s="29"/>
      <c r="E70" s="29"/>
      <c r="F70" s="29"/>
    </row>
    <row r="71" spans="1:6" ht="18.75">
      <c r="A71" s="32" t="s">
        <v>142</v>
      </c>
      <c r="B71" s="33">
        <v>220</v>
      </c>
      <c r="C71" s="28">
        <f t="shared" si="0"/>
        <v>0</v>
      </c>
      <c r="D71" s="31"/>
      <c r="E71" s="31"/>
      <c r="F71" s="31"/>
    </row>
    <row r="72" spans="1:6" ht="18.75">
      <c r="A72" s="30" t="s">
        <v>143</v>
      </c>
      <c r="B72" s="27">
        <v>221</v>
      </c>
      <c r="C72" s="28">
        <f t="shared" si="0"/>
        <v>0</v>
      </c>
      <c r="D72" s="31"/>
      <c r="E72" s="31"/>
      <c r="F72" s="31"/>
    </row>
    <row r="73" spans="1:6" ht="18.75">
      <c r="A73" s="30" t="s">
        <v>144</v>
      </c>
      <c r="B73" s="27">
        <v>222</v>
      </c>
      <c r="C73" s="28">
        <f t="shared" si="0"/>
        <v>0</v>
      </c>
      <c r="D73" s="31"/>
      <c r="E73" s="31"/>
      <c r="F73" s="31"/>
    </row>
    <row r="74" spans="1:6" ht="18.75">
      <c r="A74" s="30" t="s">
        <v>145</v>
      </c>
      <c r="B74" s="27">
        <v>224</v>
      </c>
      <c r="C74" s="28">
        <f t="shared" si="0"/>
        <v>0</v>
      </c>
      <c r="D74" s="31"/>
      <c r="E74" s="31"/>
      <c r="F74" s="31"/>
    </row>
    <row r="75" spans="1:6" ht="18.75">
      <c r="A75" s="30" t="s">
        <v>146</v>
      </c>
      <c r="B75" s="27">
        <v>225</v>
      </c>
      <c r="C75" s="28">
        <f t="shared" si="0"/>
        <v>0</v>
      </c>
      <c r="D75" s="31"/>
      <c r="E75" s="31"/>
      <c r="F75" s="31"/>
    </row>
    <row r="76" spans="1:6" ht="18.75">
      <c r="A76" s="30" t="s">
        <v>147</v>
      </c>
      <c r="B76" s="27">
        <v>226</v>
      </c>
      <c r="C76" s="28">
        <f t="shared" si="0"/>
        <v>0</v>
      </c>
      <c r="D76" s="31"/>
      <c r="E76" s="31"/>
      <c r="F76" s="31"/>
    </row>
    <row r="77" spans="1:6" ht="18.75">
      <c r="A77" s="32" t="s">
        <v>142</v>
      </c>
      <c r="B77" s="33">
        <v>260</v>
      </c>
      <c r="C77" s="28">
        <f t="shared" si="0"/>
        <v>0</v>
      </c>
      <c r="D77" s="31"/>
      <c r="E77" s="31"/>
      <c r="F77" s="31"/>
    </row>
    <row r="78" spans="1:6" ht="18.75">
      <c r="A78" s="30" t="s">
        <v>149</v>
      </c>
      <c r="B78" s="27">
        <v>262</v>
      </c>
      <c r="C78" s="28">
        <f t="shared" si="0"/>
        <v>0</v>
      </c>
      <c r="D78" s="29"/>
      <c r="E78" s="29"/>
      <c r="F78" s="29"/>
    </row>
    <row r="79" spans="1:6" ht="18.75">
      <c r="A79" s="32" t="s">
        <v>150</v>
      </c>
      <c r="B79" s="33">
        <v>290</v>
      </c>
      <c r="C79" s="28">
        <f t="shared" si="0"/>
        <v>0</v>
      </c>
      <c r="D79" s="31"/>
      <c r="E79" s="31"/>
      <c r="F79" s="31"/>
    </row>
    <row r="80" spans="1:6" ht="18.75">
      <c r="A80" s="32" t="s">
        <v>151</v>
      </c>
      <c r="B80" s="33">
        <v>300</v>
      </c>
      <c r="C80" s="28">
        <f t="shared" si="0"/>
        <v>0</v>
      </c>
      <c r="D80" s="31"/>
      <c r="E80" s="31"/>
      <c r="F80" s="31"/>
    </row>
    <row r="81" spans="1:6" ht="18.75">
      <c r="A81" s="30" t="s">
        <v>153</v>
      </c>
      <c r="B81" s="27">
        <v>310</v>
      </c>
      <c r="C81" s="28">
        <f t="shared" si="0"/>
        <v>0</v>
      </c>
      <c r="D81" s="29"/>
      <c r="E81" s="29"/>
      <c r="F81" s="29"/>
    </row>
    <row r="82" spans="1:6" ht="18.75">
      <c r="A82" s="30" t="s">
        <v>154</v>
      </c>
      <c r="B82" s="27">
        <v>340</v>
      </c>
      <c r="C82" s="28">
        <f t="shared" si="0"/>
        <v>0</v>
      </c>
      <c r="D82" s="29"/>
      <c r="E82" s="29"/>
      <c r="F82" s="29"/>
    </row>
    <row r="83" spans="1:6" ht="18.75">
      <c r="A83" s="26" t="s">
        <v>162</v>
      </c>
      <c r="B83" s="27" t="s">
        <v>125</v>
      </c>
      <c r="C83" s="28">
        <f t="shared" si="0"/>
        <v>0</v>
      </c>
      <c r="D83" s="29"/>
      <c r="E83" s="29"/>
      <c r="F83" s="29"/>
    </row>
    <row r="84" spans="1:6" ht="18.75">
      <c r="A84" s="30" t="s">
        <v>163</v>
      </c>
      <c r="B84" s="27" t="s">
        <v>125</v>
      </c>
      <c r="C84" s="28">
        <f t="shared" si="0"/>
        <v>0</v>
      </c>
      <c r="D84" s="29"/>
      <c r="E84" s="29"/>
      <c r="F84" s="29"/>
    </row>
    <row r="85" spans="1:6" ht="19.5">
      <c r="A85" s="30" t="s">
        <v>164</v>
      </c>
      <c r="B85" s="27" t="s">
        <v>125</v>
      </c>
      <c r="C85" s="28">
        <f t="shared" si="0"/>
        <v>26361400</v>
      </c>
      <c r="D85" s="36">
        <f>D87+D88+D89+D91+D92+D94+D95+D96+D98+D99+D101+D102+D93</f>
        <v>8298100</v>
      </c>
      <c r="E85" s="36">
        <f>E87+E88+E89+E91+E92+E94+E95+E96+E98+E99+E101+E102+E93</f>
        <v>8962200</v>
      </c>
      <c r="F85" s="36">
        <f>F87+F88+F89+F91+F92+F94+F95+F96+F98+F99+F101+F102+F93</f>
        <v>9101100</v>
      </c>
    </row>
    <row r="86" spans="1:6" ht="31.5">
      <c r="A86" s="32" t="s">
        <v>138</v>
      </c>
      <c r="B86" s="33">
        <v>210</v>
      </c>
      <c r="C86" s="28">
        <f t="shared" si="0"/>
        <v>0</v>
      </c>
      <c r="D86" s="31"/>
      <c r="E86" s="31"/>
      <c r="F86" s="31"/>
    </row>
    <row r="87" spans="1:6" ht="18.75">
      <c r="A87" s="30" t="s">
        <v>139</v>
      </c>
      <c r="B87" s="27">
        <v>211</v>
      </c>
      <c r="C87" s="28">
        <f aca="true" t="shared" si="3" ref="C87:C102">D87+E87+F87</f>
        <v>12774600</v>
      </c>
      <c r="D87" s="31">
        <f>D68+D51+D27</f>
        <v>4100000</v>
      </c>
      <c r="E87" s="31">
        <f>E68+E51+E27</f>
        <v>4305000</v>
      </c>
      <c r="F87" s="31">
        <f>F68+F51+F27</f>
        <v>4369600</v>
      </c>
    </row>
    <row r="88" spans="1:6" ht="18.75">
      <c r="A88" s="30" t="s">
        <v>140</v>
      </c>
      <c r="B88" s="27">
        <v>212</v>
      </c>
      <c r="C88" s="28">
        <f t="shared" si="3"/>
        <v>81600</v>
      </c>
      <c r="D88" s="31">
        <f aca="true" t="shared" si="4" ref="D88:F92">D69+D52+D28</f>
        <v>26200</v>
      </c>
      <c r="E88" s="31">
        <f t="shared" si="4"/>
        <v>27500</v>
      </c>
      <c r="F88" s="31">
        <f t="shared" si="4"/>
        <v>27900</v>
      </c>
    </row>
    <row r="89" spans="1:6" ht="18.75">
      <c r="A89" s="30" t="s">
        <v>141</v>
      </c>
      <c r="B89" s="27">
        <v>213</v>
      </c>
      <c r="C89" s="28">
        <f t="shared" si="3"/>
        <v>3857900</v>
      </c>
      <c r="D89" s="31">
        <f t="shared" si="4"/>
        <v>1238200</v>
      </c>
      <c r="E89" s="31">
        <f t="shared" si="4"/>
        <v>1300100</v>
      </c>
      <c r="F89" s="31">
        <f t="shared" si="4"/>
        <v>1319600</v>
      </c>
    </row>
    <row r="90" spans="1:6" ht="18.75">
      <c r="A90" s="32" t="s">
        <v>142</v>
      </c>
      <c r="B90" s="33">
        <v>220</v>
      </c>
      <c r="C90" s="28">
        <f t="shared" si="3"/>
        <v>0</v>
      </c>
      <c r="D90" s="31">
        <f t="shared" si="4"/>
        <v>0</v>
      </c>
      <c r="E90" s="31">
        <f t="shared" si="4"/>
        <v>0</v>
      </c>
      <c r="F90" s="31">
        <f t="shared" si="4"/>
        <v>0</v>
      </c>
    </row>
    <row r="91" spans="1:6" ht="18.75">
      <c r="A91" s="30" t="s">
        <v>143</v>
      </c>
      <c r="B91" s="27">
        <v>221</v>
      </c>
      <c r="C91" s="28">
        <f t="shared" si="3"/>
        <v>116700</v>
      </c>
      <c r="D91" s="31">
        <f t="shared" si="4"/>
        <v>38600</v>
      </c>
      <c r="E91" s="31">
        <f t="shared" si="4"/>
        <v>38800</v>
      </c>
      <c r="F91" s="31">
        <f t="shared" si="4"/>
        <v>39300</v>
      </c>
    </row>
    <row r="92" spans="1:6" ht="18.75">
      <c r="A92" s="30" t="s">
        <v>144</v>
      </c>
      <c r="B92" s="27">
        <v>222</v>
      </c>
      <c r="C92" s="28">
        <f t="shared" si="3"/>
        <v>63500</v>
      </c>
      <c r="D92" s="31">
        <f t="shared" si="4"/>
        <v>20000</v>
      </c>
      <c r="E92" s="31">
        <f t="shared" si="4"/>
        <v>21100</v>
      </c>
      <c r="F92" s="31">
        <f t="shared" si="4"/>
        <v>22400</v>
      </c>
    </row>
    <row r="93" spans="1:6" ht="18.75">
      <c r="A93" s="30" t="s">
        <v>156</v>
      </c>
      <c r="B93" s="27">
        <v>223</v>
      </c>
      <c r="C93" s="28">
        <f t="shared" si="3"/>
        <v>2437400</v>
      </c>
      <c r="D93" s="31">
        <f>D44</f>
        <v>768100</v>
      </c>
      <c r="E93" s="31">
        <f>E44</f>
        <v>810300</v>
      </c>
      <c r="F93" s="31">
        <f>F44</f>
        <v>859000</v>
      </c>
    </row>
    <row r="94" spans="1:6" ht="18.75">
      <c r="A94" s="30" t="s">
        <v>145</v>
      </c>
      <c r="B94" s="27">
        <v>224</v>
      </c>
      <c r="C94" s="28">
        <f t="shared" si="3"/>
        <v>0</v>
      </c>
      <c r="D94" s="31">
        <f aca="true" t="shared" si="5" ref="D94:F98">D74+D57+D33</f>
        <v>0</v>
      </c>
      <c r="E94" s="31">
        <f t="shared" si="5"/>
        <v>0</v>
      </c>
      <c r="F94" s="31">
        <f t="shared" si="5"/>
        <v>0</v>
      </c>
    </row>
    <row r="95" spans="1:6" ht="18.75">
      <c r="A95" s="30" t="s">
        <v>146</v>
      </c>
      <c r="B95" s="27">
        <v>225</v>
      </c>
      <c r="C95" s="28">
        <f t="shared" si="3"/>
        <v>319500</v>
      </c>
      <c r="D95" s="31">
        <f t="shared" si="5"/>
        <v>100700</v>
      </c>
      <c r="E95" s="31">
        <f t="shared" si="5"/>
        <v>106200</v>
      </c>
      <c r="F95" s="31">
        <f t="shared" si="5"/>
        <v>112600</v>
      </c>
    </row>
    <row r="96" spans="1:6" ht="18.75">
      <c r="A96" s="30" t="s">
        <v>147</v>
      </c>
      <c r="B96" s="27">
        <v>226</v>
      </c>
      <c r="C96" s="28">
        <f t="shared" si="3"/>
        <v>1796500</v>
      </c>
      <c r="D96" s="31">
        <f t="shared" si="5"/>
        <v>607300</v>
      </c>
      <c r="E96" s="31">
        <f t="shared" si="5"/>
        <v>577300</v>
      </c>
      <c r="F96" s="31">
        <f t="shared" si="5"/>
        <v>611900</v>
      </c>
    </row>
    <row r="97" spans="1:6" ht="18.75">
      <c r="A97" s="32" t="s">
        <v>142</v>
      </c>
      <c r="B97" s="33">
        <v>260</v>
      </c>
      <c r="C97" s="28">
        <f t="shared" si="3"/>
        <v>0</v>
      </c>
      <c r="D97" s="31">
        <f t="shared" si="5"/>
        <v>0</v>
      </c>
      <c r="E97" s="31">
        <f t="shared" si="5"/>
        <v>0</v>
      </c>
      <c r="F97" s="31">
        <f t="shared" si="5"/>
        <v>0</v>
      </c>
    </row>
    <row r="98" spans="1:6" ht="18.75">
      <c r="A98" s="30" t="s">
        <v>149</v>
      </c>
      <c r="B98" s="27">
        <v>262</v>
      </c>
      <c r="C98" s="28">
        <f t="shared" si="3"/>
        <v>47600</v>
      </c>
      <c r="D98" s="31">
        <f t="shared" si="5"/>
        <v>15000</v>
      </c>
      <c r="E98" s="31">
        <f t="shared" si="5"/>
        <v>15800</v>
      </c>
      <c r="F98" s="31">
        <f t="shared" si="5"/>
        <v>16800</v>
      </c>
    </row>
    <row r="99" spans="1:6" ht="18.75">
      <c r="A99" s="30" t="s">
        <v>150</v>
      </c>
      <c r="B99" s="27">
        <v>290</v>
      </c>
      <c r="C99" s="28">
        <f t="shared" si="3"/>
        <v>157600</v>
      </c>
      <c r="D99" s="29">
        <f>D49+D48+D40</f>
        <v>49800</v>
      </c>
      <c r="E99" s="29">
        <f>E49+E48+E40</f>
        <v>52600</v>
      </c>
      <c r="F99" s="29">
        <f>F49+F48+F40</f>
        <v>55200</v>
      </c>
    </row>
    <row r="100" spans="1:6" ht="18.75">
      <c r="A100" s="32" t="s">
        <v>151</v>
      </c>
      <c r="B100" s="33">
        <v>300</v>
      </c>
      <c r="C100" s="28">
        <f t="shared" si="3"/>
        <v>0</v>
      </c>
      <c r="D100" s="31"/>
      <c r="E100" s="31"/>
      <c r="F100" s="31"/>
    </row>
    <row r="101" spans="1:6" ht="18.75">
      <c r="A101" s="30" t="s">
        <v>153</v>
      </c>
      <c r="B101" s="27">
        <v>310</v>
      </c>
      <c r="C101" s="28">
        <f t="shared" si="3"/>
        <v>3965900</v>
      </c>
      <c r="D101" s="29">
        <f aca="true" t="shared" si="6" ref="D101:F102">D81+D64+D41</f>
        <v>1100200</v>
      </c>
      <c r="E101" s="29">
        <f t="shared" si="6"/>
        <v>1460600</v>
      </c>
      <c r="F101" s="29">
        <f t="shared" si="6"/>
        <v>1405100</v>
      </c>
    </row>
    <row r="102" spans="1:6" ht="18.75">
      <c r="A102" s="30" t="s">
        <v>154</v>
      </c>
      <c r="B102" s="27">
        <v>340</v>
      </c>
      <c r="C102" s="28">
        <f t="shared" si="3"/>
        <v>742600</v>
      </c>
      <c r="D102" s="29">
        <f t="shared" si="6"/>
        <v>234000</v>
      </c>
      <c r="E102" s="29">
        <f t="shared" si="6"/>
        <v>246900</v>
      </c>
      <c r="F102" s="29">
        <f t="shared" si="6"/>
        <v>261700</v>
      </c>
    </row>
    <row r="103" spans="1:6" ht="18.75">
      <c r="A103" s="15"/>
      <c r="B103" s="15"/>
      <c r="C103" s="15"/>
      <c r="D103" s="15"/>
      <c r="E103" s="15"/>
      <c r="F103" s="15"/>
    </row>
    <row r="104" spans="1:6" ht="18.75">
      <c r="A104" s="15"/>
      <c r="B104" s="15"/>
      <c r="C104" s="15"/>
      <c r="D104" s="15"/>
      <c r="E104" s="15"/>
      <c r="F104" s="15"/>
    </row>
    <row r="105" spans="1:6" ht="18.75">
      <c r="A105" s="37"/>
      <c r="B105" s="15"/>
      <c r="C105" s="15"/>
      <c r="D105" s="15"/>
      <c r="E105" s="15"/>
      <c r="F105" s="15"/>
    </row>
    <row r="106" spans="1:6" ht="18.75">
      <c r="A106" s="37"/>
      <c r="B106" s="38"/>
      <c r="C106" s="38"/>
      <c r="D106" s="38"/>
      <c r="E106" s="15"/>
      <c r="F106" s="15"/>
    </row>
    <row r="107" spans="1:6" ht="18.75">
      <c r="A107" s="37" t="s">
        <v>2</v>
      </c>
      <c r="B107" s="15"/>
      <c r="C107" s="15"/>
      <c r="D107" s="15"/>
      <c r="E107" s="15" t="s">
        <v>165</v>
      </c>
      <c r="F107" s="15"/>
    </row>
    <row r="108" spans="1:6" ht="18.75">
      <c r="A108" s="13"/>
      <c r="B108" s="71" t="s">
        <v>166</v>
      </c>
      <c r="C108" s="71"/>
      <c r="D108" s="71"/>
      <c r="E108" s="71" t="s">
        <v>167</v>
      </c>
      <c r="F108" s="71"/>
    </row>
    <row r="109" spans="1:6" ht="18.75">
      <c r="A109" s="37"/>
      <c r="B109" s="15"/>
      <c r="C109" s="15"/>
      <c r="D109" s="15"/>
      <c r="E109" s="15"/>
      <c r="F109" s="15"/>
    </row>
    <row r="110" spans="1:6" ht="18.75">
      <c r="A110" s="37" t="s">
        <v>168</v>
      </c>
      <c r="B110" s="15"/>
      <c r="C110" s="15"/>
      <c r="D110" s="15"/>
      <c r="E110" s="15" t="s">
        <v>169</v>
      </c>
      <c r="F110" s="15"/>
    </row>
    <row r="111" spans="1:6" ht="15.75">
      <c r="A111" s="37"/>
      <c r="B111" s="71" t="s">
        <v>166</v>
      </c>
      <c r="C111" s="71"/>
      <c r="D111" s="71"/>
      <c r="E111" s="71" t="s">
        <v>167</v>
      </c>
      <c r="F111" s="71"/>
    </row>
    <row r="112" spans="1:6" ht="18.75">
      <c r="A112" s="37"/>
      <c r="B112" s="15"/>
      <c r="C112" s="15"/>
      <c r="D112" s="15"/>
      <c r="E112" s="15"/>
      <c r="F112" s="15"/>
    </row>
    <row r="113" spans="1:6" ht="18.75">
      <c r="A113" s="37" t="s">
        <v>170</v>
      </c>
      <c r="B113" s="15"/>
      <c r="C113" s="15"/>
      <c r="D113" s="15"/>
      <c r="E113" s="15" t="s">
        <v>165</v>
      </c>
      <c r="F113" s="15"/>
    </row>
    <row r="114" spans="1:6" ht="15.75">
      <c r="A114" s="37" t="s">
        <v>171</v>
      </c>
      <c r="B114" s="71" t="s">
        <v>166</v>
      </c>
      <c r="C114" s="71"/>
      <c r="D114" s="71"/>
      <c r="E114" s="71" t="s">
        <v>167</v>
      </c>
      <c r="F114" s="71"/>
    </row>
    <row r="115" spans="1:6" ht="18.75">
      <c r="A115" s="13"/>
      <c r="B115" s="15"/>
      <c r="C115" s="15"/>
      <c r="D115" s="15"/>
      <c r="E115" s="15"/>
      <c r="F115" s="15"/>
    </row>
    <row r="116" spans="1:6" ht="18.75">
      <c r="A116" s="39">
        <v>40919</v>
      </c>
      <c r="B116" s="15"/>
      <c r="C116" s="15"/>
      <c r="D116" s="15"/>
      <c r="E116" s="15"/>
      <c r="F116" s="15"/>
    </row>
  </sheetData>
  <sheetProtection/>
  <mergeCells count="13">
    <mergeCell ref="B114:D114"/>
    <mergeCell ref="E114:F114"/>
    <mergeCell ref="A2:F2"/>
    <mergeCell ref="A4:A6"/>
    <mergeCell ref="B4:B6"/>
    <mergeCell ref="C4:C6"/>
    <mergeCell ref="D6:F6"/>
    <mergeCell ref="A44:A45"/>
    <mergeCell ref="A46:A47"/>
    <mergeCell ref="B108:D108"/>
    <mergeCell ref="E108:F108"/>
    <mergeCell ref="B111:D111"/>
    <mergeCell ref="E111:F11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2012-10-15T12:38:54Z</dcterms:modified>
  <cp:category/>
  <cp:version/>
  <cp:contentType/>
  <cp:contentStatus/>
</cp:coreProperties>
</file>